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20\1 výzva\"/>
    </mc:Choice>
  </mc:AlternateContent>
  <xr:revisionPtr revIDLastSave="0" documentId="13_ncr:1_{3238713E-CD5D-4E37-A6DE-4EB47D68816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S11" i="1"/>
  <c r="T11" i="1"/>
  <c r="S12" i="1"/>
  <c r="T12" i="1"/>
  <c r="P11" i="1"/>
  <c r="P12" i="1"/>
  <c r="S9" i="1" l="1"/>
  <c r="T9" i="1"/>
  <c r="P9" i="1"/>
  <c r="S10" i="1" l="1"/>
  <c r="T10" i="1"/>
  <c r="P10" i="1"/>
  <c r="S7" i="1"/>
  <c r="P7" i="1"/>
  <c r="Q15" i="1" l="1"/>
  <c r="R15" i="1"/>
</calcChain>
</file>

<file path=xl/sharedStrings.xml><?xml version="1.0" encoding="utf-8"?>
<sst xmlns="http://schemas.openxmlformats.org/spreadsheetml/2006/main" count="63" uniqueCount="54">
  <si>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</si>
  <si>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</si>
  <si>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</si>
  <si>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</si>
  <si>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</si>
  <si>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</si>
  <si>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</si>
  <si>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</si>
  <si>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</si>
  <si>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</si>
  <si>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</si>
  <si>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</si>
  <si>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30231000-7 - Počítačové monitory a konzoly</t>
  </si>
  <si>
    <t xml:space="preserve">30237000-9 - Součásti, příslušenství a doplňky pro počítače </t>
  </si>
  <si>
    <t xml:space="preserve">30237200-1 - Počítačová příslušenství 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</si>
  <si>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</si>
  <si>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</si>
  <si>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</si>
  <si>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</si>
  <si>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</si>
  <si>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</si>
  <si>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</si>
  <si>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</si>
  <si>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</si>
  <si>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</si>
  <si>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</si>
  <si>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</si>
  <si>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</si>
  <si>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</si>
  <si>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</si>
  <si>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</si>
  <si>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</si>
  <si>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</si>
  <si>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</si>
  <si>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t>Pokud financováno z projektových prostředků, pak ŘEŠITEL uvede: NÁZEV A ČÍSLO DOTAČNÍHO PROJEKTU</t>
  </si>
  <si>
    <t>21 dní</t>
  </si>
  <si>
    <t xml:space="preserve">Příloha č. 2 Kupní smlouvy - technická specifikace
Výpočetní technika (III.) 120 - 2025 </t>
  </si>
  <si>
    <t>Notebook 16''</t>
  </si>
  <si>
    <t xml:space="preserve">Dokovací stanice </t>
  </si>
  <si>
    <t>Bezdrátová myš</t>
  </si>
  <si>
    <t>Taška na notebook</t>
  </si>
  <si>
    <t>Monitor 27''</t>
  </si>
  <si>
    <t>Společná faktura</t>
  </si>
  <si>
    <t>Ing. Jiří Basl, Ph.D.,
Tel.: 37763 4249,
603 216 039</t>
  </si>
  <si>
    <t>Univerzitní 26, 
301 00 Plzeň,
Fakulta elektrotechnická - Katedra elektroniky a informačních technologií,
místnost EK 502</t>
  </si>
  <si>
    <t>Operační systém Windows 11, stačí ve verzi Home, předinstalovaný (nesmí to být licence typu K12 (EDU)). 
OS Windows požadujeme z důvodu kompatibility s interními aplikacemi ZČU (Stag, Magion,...).</t>
  </si>
  <si>
    <t>Záruka na zboží min. 60 měsíců, servis NBD on site.</t>
  </si>
  <si>
    <t xml:space="preserve">Kancelářský Notebook 16''. 
Výkon procesoru v Passmark CPU více než 19 100 bodů.
Operační paměť min. 16GB LPDDR5. 
Displej 16'' IPS matný, nedotykový, rozlišení 1920 x 1200, svítivost min. 300 nits.
Grafika integrovaná. 
Úložiště min. 1TB SSD. 
Webkamera FHD. 
Interní mikrofon. 
Obsahuje integrovaný bezdrátový adaptér WiFi 6E a bluetooth v5.3. 
Porty min.: 
2x USB-C 3.2 Gen 2x2 (přenos dat, přenosová rychlost signálu 20 Gb/s, podpora DisplayPort 1.4, napájení notebooku), 
2x USB 3.2 Gen 1, 
1x kombinovaný konektor sluchátek/mikrofonu, 
1x HDMI 2.1 (4K @60Hz), 
1x RJ-45 (LAN). 
Možnost připojení dokovací stanice přes USB-C a dobíjení z této dokovací stanice. 
Podsvícená klávesnice s numerickými klávesami. 
Klávesnice odolná proti polití. 
Touchpad. 
Podpora prostřednictvím internetu umožňuje stahování ovladačů a manuálu z internetu adresně pro konkrétní zadaný typ (sériové číslo) zařízení.
Záruka min. 60 měsíců, servis NBD on site. </t>
  </si>
  <si>
    <r>
      <t xml:space="preserve">Dokovací stanice </t>
    </r>
    <r>
      <rPr>
        <b/>
        <sz val="11"/>
        <color theme="1"/>
        <rFont val="Calibri"/>
        <family val="2"/>
        <charset val="238"/>
        <scheme val="minor"/>
      </rPr>
      <t xml:space="preserve">kompatibilní s položkou č. 1. </t>
    </r>
    <r>
      <rPr>
        <sz val="11"/>
        <color theme="1"/>
        <rFont val="Calibri"/>
        <family val="2"/>
        <charset val="238"/>
        <scheme val="minor"/>
      </rPr>
      <t xml:space="preserve">
Vstup USB-C. 
Obsahuje zdroj, přes dokovací stanici lze dobíjet připojené zařízení.  
Porty: 
2x Display port, 
1x HDMI, 
4x USB-A Gen 3.2,  
1x USB-C, 
Gigabitový Ethernet RJ-45, 
audio port jack 3.5 mm.</t>
    </r>
  </si>
  <si>
    <t>4-tlačítková bezdrátová optická myš s USB přijímačem, tlačítko CPI pro rychlé změny rozlišení (800 - 1600 DPI), nevyžaduje podložku pod myš, DPI: 800, 1200, 1600 přepínáni pomocí tlačítka, napájení: 2x AAA baterie, barva nejlépe černá.</t>
  </si>
  <si>
    <r>
      <t xml:space="preserve">Taška na notebook </t>
    </r>
    <r>
      <rPr>
        <b/>
        <sz val="11"/>
        <color theme="1"/>
        <rFont val="Calibri"/>
        <family val="2"/>
        <charset val="238"/>
        <scheme val="minor"/>
      </rPr>
      <t xml:space="preserve">kompatibilní s pol. č. 1. </t>
    </r>
    <r>
      <rPr>
        <sz val="11"/>
        <color theme="1"/>
        <rFont val="Calibri"/>
        <family val="2"/>
        <charset val="238"/>
        <scheme val="minor"/>
      </rPr>
      <t xml:space="preserve">
Do tašky se vejde kromě notebooku i napájecí adaptér a myš. 
Barva nejlépe černá.</t>
    </r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</si>
  <si>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EE0000"/>
        <rFont val="Calibri"/>
        <family val="2"/>
        <charset val="238"/>
        <scheme val="minor"/>
      </rPr>
      <t>*</t>
    </r>
  </si>
  <si>
    <t>Velikost úhlopříčky 27''.  
Nativní rozlišení  1920 x 1080, antireflexní, poměr stran 16:9. 
Grafické rozhraní 1x DisplayPort, 1x HDMI, VGA, USB hub.
Jas min. 300 cd/m2.
Typ panelu IPS. 
Kabel DisplayPort a kabel USB. 
Obnovovací frekvence 100 Hz, odezva max. 8 ms.  
Kontrastní poměr 1500:1. 
Barevná hloubka 10bit. 
Možnost montáže na zeď (VESA 100x100). 
Nastavení: výška, náklon, otočení,  pivot. 
Záruční doba 36 měsíců.
Energetická třída A-D.</t>
  </si>
  <si>
    <t>Záruční doba 36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</si>
</sst>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  <font>
      <b/>
      <sz val="11"/>
      <color rgb="FFEE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9" fillId="0" borderId="0"/>
    <xf numFmtId="0" fontId="10" fillId="0" borderId="0"/>
    <xf numFmtId="0" fontId="27" fillId="0" borderId="0" applyNumberFormat="0" applyFill="0" applyBorder="0" applyAlignment="0" applyProtection="0"/>
  </cellStyleXfs>
  <cellXfs count="137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28" fillId="4" borderId="4" xfId="3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9" xfId="0" applyNumberFormat="1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left" vertical="center" wrapText="1" indent="1"/>
    </xf>
    <xf numFmtId="0" fontId="3" fillId="3" borderId="20" xfId="0" applyFont="1" applyFill="1" applyBorder="1" applyAlignment="1" applyProtection="1">
      <alignment horizontal="center" vertical="center" wrapText="1"/>
    </xf>
    <xf numFmtId="0" fontId="7" fillId="3" borderId="20" xfId="0" applyFont="1" applyFill="1" applyBorder="1" applyAlignment="1" applyProtection="1">
      <alignment horizontal="center" vertical="center" wrapText="1"/>
    </xf>
    <xf numFmtId="0" fontId="6" fillId="3" borderId="20" xfId="0" applyFont="1" applyFill="1" applyBorder="1" applyAlignment="1" applyProtection="1">
      <alignment horizontal="center" vertical="center" wrapText="1"/>
    </xf>
    <xf numFmtId="0" fontId="14" fillId="6" borderId="20" xfId="0" applyFont="1" applyFill="1" applyBorder="1" applyAlignment="1" applyProtection="1">
      <alignment horizontal="center" vertical="center" wrapText="1"/>
    </xf>
    <xf numFmtId="0" fontId="3" fillId="6" borderId="20" xfId="0" applyFont="1" applyFill="1" applyBorder="1" applyAlignment="1" applyProtection="1">
      <alignment horizontal="center" vertical="center" wrapText="1"/>
    </xf>
    <xf numFmtId="0" fontId="11" fillId="3" borderId="20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center" vertical="center" wrapText="1"/>
    </xf>
    <xf numFmtId="0" fontId="9" fillId="3" borderId="20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left" vertical="center" wrapText="1" indent="1"/>
    </xf>
    <xf numFmtId="0" fontId="25" fillId="4" borderId="17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14" fillId="6" borderId="17" xfId="0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8" fillId="3" borderId="13" xfId="0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" fillId="3" borderId="22" xfId="0" applyFon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2" fillId="3" borderId="22" xfId="0" applyFont="1" applyFill="1" applyBorder="1" applyAlignment="1" applyProtection="1">
      <alignment horizontal="left" vertical="center" wrapText="1" indent="1"/>
    </xf>
    <xf numFmtId="0" fontId="25" fillId="4" borderId="22" xfId="0" applyFont="1" applyFill="1" applyBorder="1" applyAlignment="1" applyProtection="1">
      <alignment horizontal="center" vertical="center" wrapText="1"/>
    </xf>
    <xf numFmtId="0" fontId="14" fillId="6" borderId="18" xfId="0" applyFont="1" applyFill="1" applyBorder="1" applyAlignment="1" applyProtection="1">
      <alignment horizontal="center" vertical="center" wrapText="1"/>
    </xf>
    <xf numFmtId="0" fontId="5" fillId="6" borderId="13" xfId="0" applyFont="1" applyFill="1" applyBorder="1" applyAlignment="1" applyProtection="1">
      <alignment horizontal="center" vertical="center" wrapText="1"/>
    </xf>
    <xf numFmtId="164" fontId="0" fillId="0" borderId="22" xfId="0" applyNumberFormat="1" applyBorder="1" applyAlignment="1" applyProtection="1">
      <alignment horizontal="right" vertical="center" indent="1"/>
    </xf>
    <xf numFmtId="164" fontId="0" fillId="3" borderId="22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9" fillId="3" borderId="22" xfId="0" applyFont="1" applyFill="1" applyBorder="1" applyAlignment="1" applyProtection="1">
      <alignment horizontal="center" vertical="center" wrapText="1"/>
    </xf>
    <xf numFmtId="0" fontId="3" fillId="3" borderId="22" xfId="0" applyFont="1" applyFill="1" applyBorder="1" applyAlignment="1" applyProtection="1">
      <alignment horizontal="left" vertical="center" wrapText="1" indent="1"/>
    </xf>
    <xf numFmtId="0" fontId="14" fillId="6" borderId="13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3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14" fillId="6" borderId="15" xfId="0" applyFont="1" applyFill="1" applyBorder="1" applyAlignment="1" applyProtection="1">
      <alignment horizontal="center" vertical="center" wrapText="1"/>
    </xf>
    <xf numFmtId="0" fontId="5" fillId="6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8" fillId="3" borderId="12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/>
    </xf>
    <xf numFmtId="0" fontId="23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4" borderId="23" xfId="0" applyFont="1" applyFill="1" applyBorder="1" applyAlignment="1" applyProtection="1">
      <alignment horizontal="left" vertical="center" wrapText="1" indent="1"/>
      <protection locked="0"/>
    </xf>
    <xf numFmtId="0" fontId="15" fillId="4" borderId="17" xfId="0" applyFont="1" applyFill="1" applyBorder="1" applyAlignment="1" applyProtection="1">
      <alignment horizontal="left" vertical="center" wrapText="1" indent="1"/>
      <protection locked="0"/>
    </xf>
    <xf numFmtId="0" fontId="15" fillId="4" borderId="22" xfId="0" applyFont="1" applyFill="1" applyBorder="1" applyAlignment="1" applyProtection="1">
      <alignment horizontal="left" vertical="center" wrapText="1" indent="1"/>
      <protection locked="0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6"/>
  <sheetViews>
    <sheetView tabSelected="1" topLeftCell="A10" zoomScale="73" zoomScaleNormal="73" workbookViewId="0">
      <selection activeCell="H12" sqref="H12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42.42578125" style="4" customWidth="1"/>
    <col min="4" max="4" width="12.28515625" style="128" customWidth="1"/>
    <col min="5" max="5" width="10.5703125" style="22" customWidth="1"/>
    <col min="6" max="6" width="134.7109375" style="4" customWidth="1"/>
    <col min="7" max="7" width="35.85546875" style="6" customWidth="1"/>
    <col min="8" max="8" width="27.42578125" style="6" customWidth="1"/>
    <col min="9" max="9" width="20.85546875" style="6" customWidth="1"/>
    <col min="10" max="10" width="16.140625" style="4" customWidth="1"/>
    <col min="11" max="11" width="27.28515625" style="1" hidden="1" customWidth="1"/>
    <col min="12" max="12" width="30" style="1" customWidth="1"/>
    <col min="13" max="13" width="23.5703125" style="1" customWidth="1"/>
    <col min="14" max="14" width="36.85546875" style="6" customWidth="1"/>
    <col min="15" max="15" width="27.28515625" style="6" customWidth="1"/>
    <col min="16" max="16" width="17.7109375" style="6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5.5703125" style="17" customWidth="1"/>
    <col min="23" max="16384" width="9.140625" style="1"/>
  </cols>
  <sheetData>
    <row r="1" spans="1:22" ht="40.9" customHeight="1" x14ac:dyDescent="0.25">
      <c r="B1" s="2" t="s">
        <v>36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16</v>
      </c>
      <c r="D6" s="29" t="s">
        <v>4</v>
      </c>
      <c r="E6" s="29" t="s">
        <v>17</v>
      </c>
      <c r="F6" s="29" t="s">
        <v>18</v>
      </c>
      <c r="G6" s="30" t="s">
        <v>31</v>
      </c>
      <c r="H6" s="31" t="s">
        <v>51</v>
      </c>
      <c r="I6" s="32" t="s">
        <v>19</v>
      </c>
      <c r="J6" s="29" t="s">
        <v>20</v>
      </c>
      <c r="K6" s="29" t="s">
        <v>34</v>
      </c>
      <c r="L6" s="33" t="s">
        <v>21</v>
      </c>
      <c r="M6" s="34" t="s">
        <v>22</v>
      </c>
      <c r="N6" s="33" t="s">
        <v>23</v>
      </c>
      <c r="O6" s="29" t="s">
        <v>29</v>
      </c>
      <c r="P6" s="33" t="s">
        <v>24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25</v>
      </c>
      <c r="V6" s="33" t="s">
        <v>26</v>
      </c>
    </row>
    <row r="7" spans="1:22" ht="342.75" customHeight="1" thickTop="1" x14ac:dyDescent="0.25">
      <c r="A7" s="37"/>
      <c r="B7" s="38">
        <v>1</v>
      </c>
      <c r="C7" s="39" t="s">
        <v>37</v>
      </c>
      <c r="D7" s="40">
        <v>1</v>
      </c>
      <c r="E7" s="41" t="s">
        <v>32</v>
      </c>
      <c r="F7" s="42" t="s">
        <v>47</v>
      </c>
      <c r="G7" s="129"/>
      <c r="H7" s="129"/>
      <c r="I7" s="43" t="s">
        <v>42</v>
      </c>
      <c r="J7" s="44" t="s">
        <v>33</v>
      </c>
      <c r="K7" s="45"/>
      <c r="L7" s="46" t="s">
        <v>46</v>
      </c>
      <c r="M7" s="47" t="s">
        <v>43</v>
      </c>
      <c r="N7" s="47" t="s">
        <v>44</v>
      </c>
      <c r="O7" s="48" t="s">
        <v>35</v>
      </c>
      <c r="P7" s="49">
        <f>D7*Q7</f>
        <v>19000</v>
      </c>
      <c r="Q7" s="50">
        <v>19000</v>
      </c>
      <c r="R7" s="133"/>
      <c r="S7" s="51">
        <f>D7*R7</f>
        <v>0</v>
      </c>
      <c r="T7" s="52" t="str">
        <f>IF(R7+R8, IF(R7+R8&gt;Q7,"NEVYHOVUJE","VYHOVUJE")," ")</f>
        <v xml:space="preserve"> </v>
      </c>
      <c r="U7" s="53"/>
      <c r="V7" s="54" t="s">
        <v>11</v>
      </c>
    </row>
    <row r="8" spans="1:22" ht="60" customHeight="1" x14ac:dyDescent="0.25">
      <c r="A8" s="37"/>
      <c r="B8" s="55"/>
      <c r="C8" s="56"/>
      <c r="D8" s="57"/>
      <c r="E8" s="58"/>
      <c r="F8" s="59" t="s">
        <v>45</v>
      </c>
      <c r="G8" s="130"/>
      <c r="H8" s="60" t="s">
        <v>33</v>
      </c>
      <c r="I8" s="61"/>
      <c r="J8" s="62"/>
      <c r="K8" s="63"/>
      <c r="L8" s="64"/>
      <c r="M8" s="65"/>
      <c r="N8" s="65"/>
      <c r="O8" s="66"/>
      <c r="P8" s="67"/>
      <c r="Q8" s="68"/>
      <c r="R8" s="134"/>
      <c r="S8" s="69">
        <f>D7*R8</f>
        <v>0</v>
      </c>
      <c r="T8" s="70"/>
      <c r="U8" s="71"/>
      <c r="V8" s="72"/>
    </row>
    <row r="9" spans="1:22" ht="186" customHeight="1" x14ac:dyDescent="0.25">
      <c r="A9" s="37"/>
      <c r="B9" s="73">
        <v>2</v>
      </c>
      <c r="C9" s="74" t="s">
        <v>38</v>
      </c>
      <c r="D9" s="75">
        <v>1</v>
      </c>
      <c r="E9" s="76" t="s">
        <v>32</v>
      </c>
      <c r="F9" s="77" t="s">
        <v>48</v>
      </c>
      <c r="G9" s="131"/>
      <c r="H9" s="78" t="s">
        <v>33</v>
      </c>
      <c r="I9" s="61"/>
      <c r="J9" s="62"/>
      <c r="K9" s="63"/>
      <c r="L9" s="79"/>
      <c r="M9" s="80"/>
      <c r="N9" s="80"/>
      <c r="O9" s="66"/>
      <c r="P9" s="81">
        <f>D9*Q9</f>
        <v>2500</v>
      </c>
      <c r="Q9" s="82">
        <v>2500</v>
      </c>
      <c r="R9" s="135"/>
      <c r="S9" s="83">
        <f>D9*R9</f>
        <v>0</v>
      </c>
      <c r="T9" s="84" t="str">
        <f t="shared" ref="T9" si="0">IF(ISNUMBER(R9), IF(R9&gt;Q9,"NEVYHOVUJE","VYHOVUJE")," ")</f>
        <v xml:space="preserve"> </v>
      </c>
      <c r="U9" s="71"/>
      <c r="V9" s="85" t="s">
        <v>13</v>
      </c>
    </row>
    <row r="10" spans="1:22" ht="58.5" customHeight="1" x14ac:dyDescent="0.25">
      <c r="A10" s="37"/>
      <c r="B10" s="73">
        <v>3</v>
      </c>
      <c r="C10" s="74" t="s">
        <v>39</v>
      </c>
      <c r="D10" s="75">
        <v>1</v>
      </c>
      <c r="E10" s="76" t="s">
        <v>32</v>
      </c>
      <c r="F10" s="86" t="s">
        <v>49</v>
      </c>
      <c r="G10" s="131"/>
      <c r="H10" s="78" t="s">
        <v>33</v>
      </c>
      <c r="I10" s="61"/>
      <c r="J10" s="62"/>
      <c r="K10" s="63"/>
      <c r="L10" s="87"/>
      <c r="M10" s="80"/>
      <c r="N10" s="80"/>
      <c r="O10" s="66"/>
      <c r="P10" s="81">
        <f>D10*Q10</f>
        <v>110</v>
      </c>
      <c r="Q10" s="82">
        <v>110</v>
      </c>
      <c r="R10" s="135"/>
      <c r="S10" s="83">
        <f>D10*R10</f>
        <v>0</v>
      </c>
      <c r="T10" s="84" t="str">
        <f t="shared" ref="T10" si="1">IF(ISNUMBER(R10), IF(R10&gt;Q10,"NEVYHOVUJE","VYHOVUJE")," ")</f>
        <v xml:space="preserve"> </v>
      </c>
      <c r="U10" s="71"/>
      <c r="V10" s="85" t="s">
        <v>15</v>
      </c>
    </row>
    <row r="11" spans="1:22" ht="59.25" customHeight="1" x14ac:dyDescent="0.25">
      <c r="A11" s="37"/>
      <c r="B11" s="73">
        <v>4</v>
      </c>
      <c r="C11" s="74" t="s">
        <v>40</v>
      </c>
      <c r="D11" s="75">
        <v>1</v>
      </c>
      <c r="E11" s="76" t="s">
        <v>32</v>
      </c>
      <c r="F11" s="86" t="s">
        <v>50</v>
      </c>
      <c r="G11" s="131"/>
      <c r="H11" s="78" t="s">
        <v>33</v>
      </c>
      <c r="I11" s="61"/>
      <c r="J11" s="62"/>
      <c r="K11" s="63"/>
      <c r="L11" s="64"/>
      <c r="M11" s="80"/>
      <c r="N11" s="80"/>
      <c r="O11" s="66"/>
      <c r="P11" s="81">
        <f>D11*Q11</f>
        <v>340</v>
      </c>
      <c r="Q11" s="82">
        <v>340</v>
      </c>
      <c r="R11" s="135"/>
      <c r="S11" s="83">
        <f>D11*R11</f>
        <v>0</v>
      </c>
      <c r="T11" s="84" t="str">
        <f t="shared" ref="T11:T12" si="2">IF(ISNUMBER(R11), IF(R11&gt;Q11,"NEVYHOVUJE","VYHOVUJE")," ")</f>
        <v xml:space="preserve"> </v>
      </c>
      <c r="U11" s="71"/>
      <c r="V11" s="85" t="s">
        <v>14</v>
      </c>
    </row>
    <row r="12" spans="1:22" ht="226.5" customHeight="1" thickBot="1" x14ac:dyDescent="0.3">
      <c r="A12" s="37"/>
      <c r="B12" s="88">
        <v>5</v>
      </c>
      <c r="C12" s="89" t="s">
        <v>41</v>
      </c>
      <c r="D12" s="90">
        <v>1</v>
      </c>
      <c r="E12" s="91" t="s">
        <v>32</v>
      </c>
      <c r="F12" s="92" t="s">
        <v>52</v>
      </c>
      <c r="G12" s="132"/>
      <c r="H12" s="132"/>
      <c r="I12" s="93"/>
      <c r="J12" s="94"/>
      <c r="K12" s="95"/>
      <c r="L12" s="96" t="s">
        <v>53</v>
      </c>
      <c r="M12" s="97"/>
      <c r="N12" s="97"/>
      <c r="O12" s="98"/>
      <c r="P12" s="99">
        <f>D12*Q12</f>
        <v>3750</v>
      </c>
      <c r="Q12" s="100">
        <v>3750</v>
      </c>
      <c r="R12" s="136"/>
      <c r="S12" s="101">
        <f>D12*R12</f>
        <v>0</v>
      </c>
      <c r="T12" s="102" t="str">
        <f t="shared" si="2"/>
        <v xml:space="preserve"> </v>
      </c>
      <c r="U12" s="103"/>
      <c r="V12" s="104" t="s">
        <v>12</v>
      </c>
    </row>
    <row r="13" spans="1:22" ht="17.45" customHeight="1" thickTop="1" thickBot="1" x14ac:dyDescent="0.3">
      <c r="B13" s="105"/>
      <c r="C13" s="1"/>
      <c r="D13" s="1"/>
      <c r="E13" s="1"/>
      <c r="F13" s="1"/>
      <c r="G13" s="1"/>
      <c r="H13" s="1"/>
      <c r="I13" s="1"/>
      <c r="J13" s="1"/>
      <c r="N13" s="1"/>
      <c r="O13" s="1"/>
      <c r="P13" s="1"/>
    </row>
    <row r="14" spans="1:22" ht="51.75" customHeight="1" thickTop="1" thickBot="1" x14ac:dyDescent="0.3">
      <c r="B14" s="106" t="s">
        <v>28</v>
      </c>
      <c r="C14" s="106"/>
      <c r="D14" s="106"/>
      <c r="E14" s="106"/>
      <c r="F14" s="106"/>
      <c r="G14" s="106"/>
      <c r="H14" s="107"/>
      <c r="I14" s="107"/>
      <c r="J14" s="108"/>
      <c r="K14" s="108"/>
      <c r="L14" s="27"/>
      <c r="M14" s="27"/>
      <c r="N14" s="27"/>
      <c r="O14" s="109"/>
      <c r="P14" s="109"/>
      <c r="Q14" s="110" t="s">
        <v>9</v>
      </c>
      <c r="R14" s="111" t="s">
        <v>10</v>
      </c>
      <c r="S14" s="112"/>
      <c r="T14" s="113"/>
      <c r="U14" s="114"/>
      <c r="V14" s="115"/>
    </row>
    <row r="15" spans="1:22" ht="50.45" customHeight="1" thickTop="1" thickBot="1" x14ac:dyDescent="0.3">
      <c r="B15" s="116" t="s">
        <v>27</v>
      </c>
      <c r="C15" s="116"/>
      <c r="D15" s="116"/>
      <c r="E15" s="116"/>
      <c r="F15" s="116"/>
      <c r="G15" s="116"/>
      <c r="H15" s="116"/>
      <c r="I15" s="117"/>
      <c r="L15" s="7"/>
      <c r="M15" s="7"/>
      <c r="N15" s="7"/>
      <c r="O15" s="118"/>
      <c r="P15" s="118"/>
      <c r="Q15" s="119">
        <f>SUM(P7:P12)</f>
        <v>25700</v>
      </c>
      <c r="R15" s="120">
        <f>SUM(S7:S12)</f>
        <v>0</v>
      </c>
      <c r="S15" s="121"/>
      <c r="T15" s="122"/>
    </row>
    <row r="16" spans="1:22" ht="15.75" thickTop="1" x14ac:dyDescent="0.25">
      <c r="B16" s="123" t="s">
        <v>30</v>
      </c>
      <c r="C16" s="123"/>
      <c r="D16" s="123"/>
      <c r="E16" s="123"/>
      <c r="F16" s="123"/>
      <c r="G16" s="123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2:19" x14ac:dyDescent="0.25">
      <c r="B17" s="124"/>
      <c r="C17" s="124"/>
      <c r="D17" s="124"/>
      <c r="E17" s="124"/>
      <c r="F17" s="124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x14ac:dyDescent="0.25">
      <c r="B18" s="124"/>
      <c r="C18" s="124"/>
      <c r="D18" s="124"/>
      <c r="E18" s="124"/>
      <c r="F18" s="124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x14ac:dyDescent="0.25">
      <c r="B19" s="125"/>
      <c r="C19" s="126"/>
      <c r="D19" s="126"/>
      <c r="E19" s="126"/>
      <c r="F19" s="126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ht="19.899999999999999" customHeight="1" x14ac:dyDescent="0.25">
      <c r="C20" s="108"/>
      <c r="D20" s="127"/>
      <c r="E20" s="108"/>
      <c r="F20" s="108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C21" s="108"/>
      <c r="D21" s="127"/>
      <c r="E21" s="108"/>
      <c r="F21" s="108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108"/>
      <c r="D22" s="127"/>
      <c r="E22" s="108"/>
      <c r="F22" s="108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108"/>
      <c r="D23" s="127"/>
      <c r="E23" s="108"/>
      <c r="F23" s="108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108"/>
      <c r="D24" s="127"/>
      <c r="E24" s="108"/>
      <c r="F24" s="108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108"/>
      <c r="D25" s="127"/>
      <c r="E25" s="108"/>
      <c r="F25" s="108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108"/>
      <c r="D26" s="127"/>
      <c r="E26" s="108"/>
      <c r="F26" s="108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108"/>
      <c r="D27" s="127"/>
      <c r="E27" s="108"/>
      <c r="F27" s="108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108"/>
      <c r="D28" s="127"/>
      <c r="E28" s="108"/>
      <c r="F28" s="108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108"/>
      <c r="D29" s="127"/>
      <c r="E29" s="108"/>
      <c r="F29" s="108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108"/>
      <c r="D30" s="127"/>
      <c r="E30" s="108"/>
      <c r="F30" s="108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108"/>
      <c r="D31" s="127"/>
      <c r="E31" s="108"/>
      <c r="F31" s="108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108"/>
      <c r="D32" s="127"/>
      <c r="E32" s="108"/>
      <c r="F32" s="108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08"/>
      <c r="D33" s="127"/>
      <c r="E33" s="108"/>
      <c r="F33" s="108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08"/>
      <c r="D34" s="127"/>
      <c r="E34" s="108"/>
      <c r="F34" s="108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08"/>
      <c r="D35" s="127"/>
      <c r="E35" s="108"/>
      <c r="F35" s="108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08"/>
      <c r="D36" s="127"/>
      <c r="E36" s="108"/>
      <c r="F36" s="108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08"/>
      <c r="D37" s="127"/>
      <c r="E37" s="108"/>
      <c r="F37" s="108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08"/>
      <c r="D38" s="127"/>
      <c r="E38" s="108"/>
      <c r="F38" s="108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08"/>
      <c r="D39" s="127"/>
      <c r="E39" s="108"/>
      <c r="F39" s="108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08"/>
      <c r="D40" s="127"/>
      <c r="E40" s="108"/>
      <c r="F40" s="108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08"/>
      <c r="D41" s="127"/>
      <c r="E41" s="108"/>
      <c r="F41" s="108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08"/>
      <c r="D42" s="127"/>
      <c r="E42" s="108"/>
      <c r="F42" s="108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08"/>
      <c r="D43" s="127"/>
      <c r="E43" s="108"/>
      <c r="F43" s="108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08"/>
      <c r="D44" s="127"/>
      <c r="E44" s="108"/>
      <c r="F44" s="108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08"/>
      <c r="D45" s="127"/>
      <c r="E45" s="108"/>
      <c r="F45" s="108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08"/>
      <c r="D46" s="127"/>
      <c r="E46" s="108"/>
      <c r="F46" s="108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08"/>
      <c r="D47" s="127"/>
      <c r="E47" s="108"/>
      <c r="F47" s="108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08"/>
      <c r="D48" s="127"/>
      <c r="E48" s="108"/>
      <c r="F48" s="108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08"/>
      <c r="D49" s="127"/>
      <c r="E49" s="108"/>
      <c r="F49" s="108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08"/>
      <c r="D50" s="127"/>
      <c r="E50" s="108"/>
      <c r="F50" s="108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08"/>
      <c r="D51" s="127"/>
      <c r="E51" s="108"/>
      <c r="F51" s="108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08"/>
      <c r="D52" s="127"/>
      <c r="E52" s="108"/>
      <c r="F52" s="108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08"/>
      <c r="D53" s="127"/>
      <c r="E53" s="108"/>
      <c r="F53" s="108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08"/>
      <c r="D54" s="127"/>
      <c r="E54" s="108"/>
      <c r="F54" s="108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08"/>
      <c r="D55" s="127"/>
      <c r="E55" s="108"/>
      <c r="F55" s="108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08"/>
      <c r="D56" s="127"/>
      <c r="E56" s="108"/>
      <c r="F56" s="108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08"/>
      <c r="D57" s="127"/>
      <c r="E57" s="108"/>
      <c r="F57" s="108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08"/>
      <c r="D58" s="127"/>
      <c r="E58" s="108"/>
      <c r="F58" s="108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08"/>
      <c r="D59" s="127"/>
      <c r="E59" s="108"/>
      <c r="F59" s="108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08"/>
      <c r="D60" s="127"/>
      <c r="E60" s="108"/>
      <c r="F60" s="108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08"/>
      <c r="D61" s="127"/>
      <c r="E61" s="108"/>
      <c r="F61" s="108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08"/>
      <c r="D62" s="127"/>
      <c r="E62" s="108"/>
      <c r="F62" s="108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08"/>
      <c r="D63" s="127"/>
      <c r="E63" s="108"/>
      <c r="F63" s="108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08"/>
      <c r="D64" s="127"/>
      <c r="E64" s="108"/>
      <c r="F64" s="108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08"/>
      <c r="D65" s="127"/>
      <c r="E65" s="108"/>
      <c r="F65" s="108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08"/>
      <c r="D66" s="127"/>
      <c r="E66" s="108"/>
      <c r="F66" s="108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08"/>
      <c r="D67" s="127"/>
      <c r="E67" s="108"/>
      <c r="F67" s="108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08"/>
      <c r="D68" s="127"/>
      <c r="E68" s="108"/>
      <c r="F68" s="108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08"/>
      <c r="D69" s="127"/>
      <c r="E69" s="108"/>
      <c r="F69" s="108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08"/>
      <c r="D70" s="127"/>
      <c r="E70" s="108"/>
      <c r="F70" s="108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08"/>
      <c r="D71" s="127"/>
      <c r="E71" s="108"/>
      <c r="F71" s="108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08"/>
      <c r="D72" s="127"/>
      <c r="E72" s="108"/>
      <c r="F72" s="108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08"/>
      <c r="D73" s="127"/>
      <c r="E73" s="108"/>
      <c r="F73" s="108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08"/>
      <c r="D74" s="127"/>
      <c r="E74" s="108"/>
      <c r="F74" s="108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08"/>
      <c r="D75" s="127"/>
      <c r="E75" s="108"/>
      <c r="F75" s="108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08"/>
      <c r="D76" s="127"/>
      <c r="E76" s="108"/>
      <c r="F76" s="108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08"/>
      <c r="D77" s="127"/>
      <c r="E77" s="108"/>
      <c r="F77" s="108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08"/>
      <c r="D78" s="127"/>
      <c r="E78" s="108"/>
      <c r="F78" s="108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08"/>
      <c r="D79" s="127"/>
      <c r="E79" s="108"/>
      <c r="F79" s="108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08"/>
      <c r="D80" s="127"/>
      <c r="E80" s="108"/>
      <c r="F80" s="108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08"/>
      <c r="D81" s="127"/>
      <c r="E81" s="108"/>
      <c r="F81" s="108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08"/>
      <c r="D82" s="127"/>
      <c r="E82" s="108"/>
      <c r="F82" s="108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08"/>
      <c r="D83" s="127"/>
      <c r="E83" s="108"/>
      <c r="F83" s="108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08"/>
      <c r="D84" s="127"/>
      <c r="E84" s="108"/>
      <c r="F84" s="108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08"/>
      <c r="D85" s="127"/>
      <c r="E85" s="108"/>
      <c r="F85" s="108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08"/>
      <c r="D86" s="127"/>
      <c r="E86" s="108"/>
      <c r="F86" s="108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08"/>
      <c r="D87" s="127"/>
      <c r="E87" s="108"/>
      <c r="F87" s="108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08"/>
      <c r="D88" s="127"/>
      <c r="E88" s="108"/>
      <c r="F88" s="108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08"/>
      <c r="D89" s="127"/>
      <c r="E89" s="108"/>
      <c r="F89" s="108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08"/>
      <c r="D90" s="127"/>
      <c r="E90" s="108"/>
      <c r="F90" s="108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08"/>
      <c r="D91" s="127"/>
      <c r="E91" s="108"/>
      <c r="F91" s="108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08"/>
      <c r="D92" s="127"/>
      <c r="E92" s="108"/>
      <c r="F92" s="108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08"/>
      <c r="D93" s="127"/>
      <c r="E93" s="108"/>
      <c r="F93" s="108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08"/>
      <c r="D94" s="127"/>
      <c r="E94" s="108"/>
      <c r="F94" s="108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08"/>
      <c r="D95" s="127"/>
      <c r="E95" s="108"/>
      <c r="F95" s="108"/>
      <c r="G95" s="16"/>
      <c r="H95" s="16"/>
      <c r="I95" s="11"/>
      <c r="J95" s="11"/>
      <c r="K95" s="11"/>
      <c r="L95" s="11"/>
      <c r="M95" s="11"/>
      <c r="N95" s="17"/>
      <c r="O95" s="17"/>
      <c r="P95" s="17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</sheetData>
  <sheetProtection algorithmName="SHA-512" hashValue="Y3oSV9g63mXJ1JRhckDc4OTwdI1g1HtncwG9b68CXMg9AB5fBI1IA0cGqeYvLFMi/lNZdrin0x/evkBIROwd6A==" saltValue="ljLgTpVkqHJ6bqDjBEzTog==" spinCount="100000" sheet="1" objects="1" scenarios="1"/>
  <mergeCells count="24">
    <mergeCell ref="B1:D1"/>
    <mergeCell ref="G5:H5"/>
    <mergeCell ref="B16:G16"/>
    <mergeCell ref="R15:T15"/>
    <mergeCell ref="R14:T14"/>
    <mergeCell ref="B14:G14"/>
    <mergeCell ref="B15:H15"/>
    <mergeCell ref="U7:U12"/>
    <mergeCell ref="O7:O12"/>
    <mergeCell ref="M7:M12"/>
    <mergeCell ref="N7:N12"/>
    <mergeCell ref="Q7:Q8"/>
    <mergeCell ref="P7:P8"/>
    <mergeCell ref="T7:T8"/>
    <mergeCell ref="V7:V8"/>
    <mergeCell ref="B7:B8"/>
    <mergeCell ref="C7:C8"/>
    <mergeCell ref="D7:D8"/>
    <mergeCell ref="E7:E8"/>
    <mergeCell ref="L7:L8"/>
    <mergeCell ref="I7:I12"/>
    <mergeCell ref="J7:J12"/>
    <mergeCell ref="K7:K12"/>
    <mergeCell ref="L9:L11"/>
  </mergeCells>
  <conditionalFormatting sqref="R7:R12 G7:H12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2">
    <cfRule type="notContainsBlanks" dxfId="2" priority="78">
      <formula>LEN(TRIM(G7))&gt;0</formula>
    </cfRule>
  </conditionalFormatting>
  <conditionalFormatting sqref="T7 T9:T12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J7:J8" xr:uid="{C9369DE5-2385-49FF-A754-5F8F05635E82}">
      <formula1>"ANO,NE"</formula1>
    </dataValidation>
    <dataValidation type="list" allowBlank="1" showInputMessage="1" showErrorMessage="1" sqref="E11:E12 E9:E10 E7" xr:uid="{349A6282-9232-40B5-B155-0C95E3B5B228}">
      <formula1>"ks,bal,sada,m,"</formula1>
    </dataValidation>
  </dataValidations>
  <hyperlinks>
    <hyperlink ref="H6" location="'Výpočetní technika'!B15" display="Odkaz na splnění požadavku Energy star nebo TCO Certified a energetický štítek*" xr:uid="{16BA92D4-1909-456E-8EDF-E625D31B196F}"/>
  </hyperlinks>
  <pageMargins left="0.19685039370078741" right="0.15748031496062992" top="0.17" bottom="0.11811023622047245" header="7.874015748031496E-2" footer="7.874015748031496E-2"/>
  <pageSetup paperSize="9" scale="24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V9 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2025-07-09T04:49:01Z</cp:lastPrinted>
  <dcterms:created xsi:type="dcterms:W3CDTF">2014-03-05T12:43:32Z</dcterms:created>
  <dcterms:modified xsi:type="dcterms:W3CDTF">2025-07-10T05:44:17Z</dcterms:modified>
</cp:coreProperties>
</file>